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'1кв'!$A$1:$E$48</definedName>
    <definedName name="_xlnm.Print_Area" localSheetId="1">'2кв'!$A$1:$E$49</definedName>
    <definedName name="_xlnm.Print_Area" localSheetId="2">'3кв'!$A$1:$E$48</definedName>
    <definedName name="_xlnm.Print_Area" localSheetId="3">'4кв'!$A$1:$E$50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C16" i="26" l="1"/>
  <c r="C14" i="26"/>
  <c r="C15" i="26"/>
  <c r="C13" i="26"/>
  <c r="C9" i="26"/>
  <c r="C10" i="26"/>
  <c r="C8" i="26"/>
  <c r="C6" i="26"/>
  <c r="B44" i="25"/>
  <c r="E27" i="25"/>
  <c r="E25" i="25"/>
  <c r="C26" i="26"/>
  <c r="C17" i="26"/>
  <c r="C20" i="26"/>
  <c r="C11" i="26"/>
  <c r="B48" i="25"/>
  <c r="B47" i="25"/>
  <c r="E23" i="25"/>
  <c r="E22" i="25"/>
  <c r="B49" i="25" s="1"/>
  <c r="C21" i="26" l="1"/>
  <c r="B50" i="25"/>
  <c r="B46" i="24"/>
  <c r="B42" i="24"/>
  <c r="E25" i="24"/>
  <c r="B47" i="23" l="1"/>
  <c r="B45" i="24" l="1"/>
  <c r="E23" i="24"/>
  <c r="E22" i="24"/>
  <c r="B46" i="23"/>
  <c r="E23" i="23"/>
  <c r="E22" i="23"/>
  <c r="E26" i="23" l="1"/>
  <c r="B48" i="23" s="1"/>
  <c r="B47" i="24"/>
  <c r="B48" i="24" s="1"/>
  <c r="B45" i="22" l="1"/>
  <c r="E23" i="22"/>
  <c r="E22" i="22"/>
  <c r="E25" i="22" l="1"/>
  <c r="B47" i="22" s="1"/>
  <c r="B48" i="22" s="1"/>
  <c r="B43" i="23" s="1"/>
  <c r="B49" i="23" s="1"/>
</calcChain>
</file>

<file path=xl/sharedStrings.xml><?xml version="1.0" encoding="utf-8"?>
<sst xmlns="http://schemas.openxmlformats.org/spreadsheetml/2006/main" count="256" uniqueCount="95">
  <si>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</si>
  <si>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</si>
  <si>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</si>
  <si>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</si>
  <si>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</si>
  <si>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</si>
  <si>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</si>
  <si>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</si>
  <si>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</si>
  <si>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</si>
  <si>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</si>
  <si>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</si>
  <si>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</si>
  <si>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</si>
  <si>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</si>
  <si>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</si>
  <si>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</si>
  <si>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</si>
  <si>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</si>
  <si>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</si>
  <si>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</si>
  <si>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</si>
  <si>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</si>
  <si>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</si>
  <si>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</si>
  <si>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</si>
  <si>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</si>
  <si>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</si>
  <si>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</si>
  <si>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</si>
  <si>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</si>
  <si>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</si>
  <si>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Информация для собственников:</t>
  </si>
  <si>
    <t xml:space="preserve">Итого остаток на конец квартала </t>
  </si>
  <si>
    <t>Общая площадь квартир - 716м2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</si>
  <si>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</si>
  <si>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</si>
  <si>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</si>
  <si>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</si>
  <si>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</si>
  <si>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интернет Квант-телеком</t>
  </si>
  <si>
    <t xml:space="preserve">Заказчик - Собственники МКД, в лице председателя совета МКД  </t>
  </si>
  <si>
    <t xml:space="preserve">именуемый в дальнейшем "Заказчик", в лице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</si>
  <si>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</si>
  <si>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t>Услуги по содержанию многоквартирного дома</t>
  </si>
  <si>
    <t>Предъявлено населению 39995,79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</si>
  <si>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</si>
  <si>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</si>
  <si>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</si>
  <si>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тридцать шесть тысяч семьсот восемьдесят четыре рубля 02 копейки.</t>
  </si>
  <si>
    <t>Исполнитель - ООО ЖКХ "Локомотив", в лице директора  Бовкун А.А.</t>
  </si>
  <si>
    <t>интернет Ростелеком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</si>
  <si>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</si>
  <si>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</si>
  <si>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</si>
  <si>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</si>
  <si>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</si>
  <si>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</si>
  <si>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"30" 06 2023 г. выполнено работ (оказано услуг) на общую сумму тридцать шесть тысяч шестьсот девяносто шесть рублей 42 копейки.</t>
  </si>
  <si>
    <t xml:space="preserve">           2. Всего за период с "01" 07 2023 г. по "30" 09 2023 г. выполнено работ (оказано услуг) на общую сумму сорок тысяч девятьсот сорок  рублей 88 копеек.</t>
  </si>
  <si>
    <t>Предъявлено населению 44764,32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</si>
  <si>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</si>
  <si>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</si>
  <si>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</si>
  <si>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</si>
  <si>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</si>
  <si>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</si>
  <si>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</si>
  <si>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</si>
  <si>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</si>
  <si>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</si>
  <si>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</si>
  <si>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</si>
  <si>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</si>
  <si>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</si>
  <si>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</si>
  <si>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</si>
  <si>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</si>
  <si>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</si>
  <si>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</si>
  <si>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</si>
  <si>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</si>
  <si>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</si>
  <si>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</si>
  <si>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Свердлова, д. 19</t>
  </si>
  <si>
    <t>за 4 квартал 2023 года</t>
  </si>
  <si>
    <t>31.12.2023 г.</t>
  </si>
  <si>
    <t>Замена шифера на  кровле (кв. 6)</t>
  </si>
  <si>
    <t>4 квартал</t>
  </si>
  <si>
    <t>ноябрь</t>
  </si>
  <si>
    <t>ч/ч</t>
  </si>
  <si>
    <t xml:space="preserve">           2. Всего за период с "01" 10 2023 г. по "31" 12 2023 г. выполнено работ (оказано услуг) на общую сумму сорок две тысячи шестьдесят шесть рублей 63 копейки.</t>
  </si>
  <si>
    <t>Начислено всего 169520,22</t>
  </si>
  <si>
    <t>Оплачено за размещение оборудования в МОП интернет Квант телеком</t>
  </si>
  <si>
    <t>Непредвиденные работы 2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</si>
</sst>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2" fontId="4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3" fontId="7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4" fontId="11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6" fontId="7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14" fontId="11" fillId="0" borderId="0" xfId="0" applyNumberFormat="1" applyFont="1" applyAlignment="1">
      <alignment wrapText="1"/>
    </xf>
    <xf numFmtId="0" fontId="15" fillId="0" borderId="6" xfId="0" applyFont="1" applyBorder="1" applyAlignment="1">
      <alignment wrapText="1"/>
    </xf>
    <xf numFmtId="0" fontId="15" fillId="0" borderId="0" xfId="0" applyFont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SheetLayoutView="100" workbookViewId="0">
      <selection activeCell="B47" sqref="B47"/>
    </sheetView>
  </sheetViews>
  <sheetFormatPr defaultColWidth="9.140625" defaultRowHeight="15" x14ac:dyDescent="0.2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7.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46</v>
      </c>
      <c r="B3" s="46"/>
      <c r="C3" s="46"/>
      <c r="D3" s="46"/>
      <c r="E3" s="46"/>
    </row>
    <row r="4" spans="1:5" s="1" customFormat="1" ht="15.75" x14ac:dyDescent="0.25">
      <c r="A4" s="18" t="s">
        <v>13</v>
      </c>
      <c r="B4" s="19"/>
      <c r="C4" s="19"/>
      <c r="D4" s="47" t="s">
        <v>47</v>
      </c>
      <c r="E4" s="47"/>
    </row>
    <row r="5" spans="1:5" x14ac:dyDescent="0.25">
      <c r="A5" s="25"/>
      <c r="B5" s="4"/>
      <c r="C5" s="4"/>
      <c r="D5" s="4"/>
      <c r="E5" s="4"/>
    </row>
    <row r="6" spans="1:5" ht="17.25" customHeight="1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38" t="s">
        <v>1</v>
      </c>
      <c r="B8" s="38"/>
      <c r="C8" s="38"/>
      <c r="D8" s="38"/>
      <c r="E8" s="38"/>
    </row>
    <row r="9" spans="1:5" ht="22.5" customHeight="1" x14ac:dyDescent="0.25">
      <c r="A9" s="35" t="s">
        <v>42</v>
      </c>
      <c r="B9" s="35"/>
      <c r="C9" s="35"/>
      <c r="D9" s="35"/>
      <c r="E9" s="35"/>
    </row>
    <row r="10" spans="1:5" ht="23.25" customHeight="1" x14ac:dyDescent="0.25">
      <c r="A10" s="39" t="s">
        <v>14</v>
      </c>
      <c r="B10" s="40"/>
      <c r="C10" s="40"/>
      <c r="D10" s="40"/>
      <c r="E10" s="40"/>
    </row>
    <row r="11" spans="1:5" ht="29.45" customHeight="1" x14ac:dyDescent="0.25">
      <c r="A11" s="35" t="s">
        <v>43</v>
      </c>
      <c r="B11" s="35"/>
      <c r="C11" s="35"/>
      <c r="D11" s="35"/>
      <c r="E11" s="35"/>
    </row>
    <row r="12" spans="1:5" ht="15.7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5" t="s">
        <v>22</v>
      </c>
      <c r="B13" s="35"/>
      <c r="C13" s="35"/>
      <c r="D13" s="35"/>
      <c r="E13" s="35"/>
    </row>
    <row r="14" spans="1:5" ht="18" customHeight="1" x14ac:dyDescent="0.25">
      <c r="A14" s="38" t="s">
        <v>2</v>
      </c>
      <c r="B14" s="41"/>
      <c r="C14" s="41"/>
      <c r="D14" s="41"/>
      <c r="E14" s="41"/>
    </row>
    <row r="15" spans="1:5" ht="19.5" customHeight="1" x14ac:dyDescent="0.25">
      <c r="A15" s="35" t="s">
        <v>48</v>
      </c>
      <c r="B15" s="35"/>
      <c r="C15" s="35"/>
      <c r="D15" s="35"/>
      <c r="E15" s="35"/>
    </row>
    <row r="16" spans="1:5" ht="10.5" customHeight="1" x14ac:dyDescent="0.25">
      <c r="A16" s="38" t="s">
        <v>16</v>
      </c>
      <c r="B16" s="41"/>
      <c r="C16" s="41"/>
      <c r="D16" s="41"/>
      <c r="E16" s="41"/>
    </row>
    <row r="17" spans="1:7" ht="34.5" customHeight="1" x14ac:dyDescent="0.25">
      <c r="A17" s="35" t="s">
        <v>17</v>
      </c>
      <c r="B17" s="35"/>
      <c r="C17" s="35"/>
      <c r="D17" s="35"/>
      <c r="E17" s="35"/>
    </row>
    <row r="18" spans="1:7" ht="63.75" customHeight="1" x14ac:dyDescent="0.25">
      <c r="A18" s="35" t="s">
        <v>26</v>
      </c>
      <c r="B18" s="35"/>
      <c r="C18" s="35"/>
      <c r="D18" s="35"/>
      <c r="E18" s="35"/>
    </row>
    <row r="19" spans="1:7" ht="33.75" customHeight="1" x14ac:dyDescent="0.25">
      <c r="A19" s="33" t="s">
        <v>27</v>
      </c>
      <c r="B19" s="33"/>
      <c r="C19" s="33"/>
      <c r="D19" s="33"/>
      <c r="E19" s="33"/>
    </row>
    <row r="20" spans="1:7" x14ac:dyDescent="0.25">
      <c r="A20" s="33"/>
      <c r="B20" s="33"/>
      <c r="C20" s="33"/>
      <c r="D20" s="33"/>
      <c r="E20" s="33"/>
      <c r="F20" s="2">
        <v>716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44</v>
      </c>
      <c r="B22" s="8" t="s">
        <v>39</v>
      </c>
      <c r="C22" s="3" t="s">
        <v>4</v>
      </c>
      <c r="D22" s="3">
        <v>13.14</v>
      </c>
      <c r="E22" s="7">
        <f>D22*F20*G20</f>
        <v>28224.720000000001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3.9</v>
      </c>
      <c r="E23" s="7">
        <f>D23*F20*G20</f>
        <v>8377.2000000000007</v>
      </c>
    </row>
    <row r="24" spans="1:7" x14ac:dyDescent="0.25">
      <c r="A24" s="6" t="s">
        <v>31</v>
      </c>
      <c r="B24" s="8" t="s">
        <v>28</v>
      </c>
      <c r="C24" s="3" t="s">
        <v>29</v>
      </c>
      <c r="D24" s="3"/>
      <c r="E24" s="17">
        <v>182.1</v>
      </c>
    </row>
    <row r="25" spans="1:7" x14ac:dyDescent="0.25">
      <c r="A25" s="9" t="s">
        <v>24</v>
      </c>
      <c r="B25" s="10"/>
      <c r="C25" s="11"/>
      <c r="D25" s="11"/>
      <c r="E25" s="12">
        <f>SUM(E22:E24)</f>
        <v>36784.019999999997</v>
      </c>
    </row>
    <row r="27" spans="1:7" ht="33" customHeight="1" x14ac:dyDescent="0.25">
      <c r="A27" s="34" t="s">
        <v>49</v>
      </c>
      <c r="B27" s="34"/>
      <c r="C27" s="34"/>
      <c r="D27" s="34"/>
      <c r="E27" s="34"/>
    </row>
    <row r="28" spans="1:7" s="13" customFormat="1" ht="30.75" customHeight="1" x14ac:dyDescent="0.25">
      <c r="A28" s="35" t="s">
        <v>21</v>
      </c>
      <c r="B28" s="35"/>
      <c r="C28" s="35"/>
      <c r="D28" s="35"/>
      <c r="E28" s="35"/>
    </row>
    <row r="29" spans="1:7" x14ac:dyDescent="0.25">
      <c r="A29" s="35" t="s">
        <v>20</v>
      </c>
      <c r="B29" s="35"/>
      <c r="C29" s="35"/>
      <c r="D29" s="35"/>
      <c r="E29" s="35"/>
    </row>
    <row r="30" spans="1:7" ht="35.25" customHeight="1" x14ac:dyDescent="0.25">
      <c r="A30" s="35" t="s">
        <v>30</v>
      </c>
      <c r="B30" s="35"/>
      <c r="C30" s="35"/>
      <c r="D30" s="35"/>
      <c r="E30" s="35"/>
    </row>
    <row r="31" spans="1:7" ht="17.25" customHeight="1" x14ac:dyDescent="0.25">
      <c r="A31" s="35" t="s">
        <v>18</v>
      </c>
      <c r="B31" s="35"/>
      <c r="C31" s="35"/>
      <c r="D31" s="35"/>
      <c r="E31" s="35"/>
    </row>
    <row r="32" spans="1:7" x14ac:dyDescent="0.25">
      <c r="A32" s="36" t="s">
        <v>5</v>
      </c>
      <c r="B32" s="36"/>
      <c r="C32" s="36"/>
      <c r="D32" s="36"/>
      <c r="E32" s="36"/>
    </row>
    <row r="33" spans="1:5" ht="34.5" customHeight="1" x14ac:dyDescent="0.25">
      <c r="A33" s="35" t="s">
        <v>18</v>
      </c>
      <c r="B33" s="35"/>
      <c r="C33" s="35"/>
      <c r="D33" s="35"/>
      <c r="E33" s="35"/>
    </row>
    <row r="34" spans="1:5" x14ac:dyDescent="0.25">
      <c r="A34" s="37" t="s">
        <v>50</v>
      </c>
      <c r="B34" s="37"/>
      <c r="C34" s="37"/>
      <c r="D34" s="37"/>
      <c r="E34" s="37"/>
    </row>
    <row r="35" spans="1:5" x14ac:dyDescent="0.25">
      <c r="B35" s="32" t="s">
        <v>19</v>
      </c>
      <c r="C35" s="32"/>
      <c r="D35" s="32"/>
      <c r="E35" s="5" t="s">
        <v>6</v>
      </c>
    </row>
    <row r="36" spans="1:5" x14ac:dyDescent="0.25">
      <c r="A36" s="24"/>
      <c r="B36" s="24"/>
      <c r="C36" s="24"/>
      <c r="D36" s="24"/>
      <c r="E36" s="24"/>
    </row>
    <row r="37" spans="1:5" x14ac:dyDescent="0.25">
      <c r="A37" s="37" t="s">
        <v>41</v>
      </c>
      <c r="B37" s="37"/>
      <c r="C37" s="37"/>
      <c r="D37" s="37"/>
      <c r="E37" s="37"/>
    </row>
    <row r="38" spans="1:5" x14ac:dyDescent="0.25">
      <c r="B38" s="32" t="s">
        <v>19</v>
      </c>
      <c r="C38" s="32"/>
      <c r="D38" s="32"/>
      <c r="E38" s="5" t="s">
        <v>6</v>
      </c>
    </row>
    <row r="40" spans="1:5" x14ac:dyDescent="0.25">
      <c r="A40" s="2" t="s">
        <v>34</v>
      </c>
    </row>
    <row r="41" spans="1:5" x14ac:dyDescent="0.25">
      <c r="A41" s="13" t="s">
        <v>32</v>
      </c>
    </row>
    <row r="42" spans="1:5" x14ac:dyDescent="0.25">
      <c r="A42" s="2" t="s">
        <v>38</v>
      </c>
      <c r="B42" s="20">
        <v>7150.61</v>
      </c>
    </row>
    <row r="43" spans="1:5" x14ac:dyDescent="0.25">
      <c r="A43" s="14" t="s">
        <v>45</v>
      </c>
      <c r="B43" s="21"/>
    </row>
    <row r="44" spans="1:5" x14ac:dyDescent="0.25">
      <c r="A44" s="2" t="s">
        <v>35</v>
      </c>
      <c r="B44" s="21">
        <v>39995.79</v>
      </c>
    </row>
    <row r="45" spans="1:5" x14ac:dyDescent="0.25">
      <c r="A45" s="2" t="s">
        <v>40</v>
      </c>
      <c r="B45" s="22">
        <f>3*100</f>
        <v>300</v>
      </c>
    </row>
    <row r="46" spans="1:5" x14ac:dyDescent="0.25">
      <c r="A46" s="2" t="s">
        <v>51</v>
      </c>
      <c r="B46" s="22">
        <v>1350</v>
      </c>
    </row>
    <row r="47" spans="1:5" ht="30" x14ac:dyDescent="0.25">
      <c r="A47" s="23" t="s">
        <v>36</v>
      </c>
      <c r="B47" s="21">
        <f>E25</f>
        <v>36784.019999999997</v>
      </c>
    </row>
    <row r="48" spans="1:5" x14ac:dyDescent="0.25">
      <c r="A48" s="13" t="s">
        <v>33</v>
      </c>
      <c r="B48" s="20">
        <f>B42+B44+B45+B46-B47</f>
        <v>12012.380000000005</v>
      </c>
    </row>
    <row r="50" spans="6:6" x14ac:dyDescent="0.25">
      <c r="F50" s="16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E34"/>
    <mergeCell ref="B35:D35"/>
    <mergeCell ref="A37:E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0" zoomScaleSheetLayoutView="100" workbookViewId="0">
      <selection activeCell="B48" sqref="B48"/>
    </sheetView>
  </sheetViews>
  <sheetFormatPr defaultColWidth="9.140625" defaultRowHeight="15" x14ac:dyDescent="0.2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7.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52</v>
      </c>
      <c r="B3" s="46"/>
      <c r="C3" s="46"/>
      <c r="D3" s="46"/>
      <c r="E3" s="46"/>
    </row>
    <row r="4" spans="1:5" s="1" customFormat="1" ht="15.75" x14ac:dyDescent="0.25">
      <c r="A4" s="18" t="s">
        <v>13</v>
      </c>
      <c r="B4" s="19"/>
      <c r="C4" s="19"/>
      <c r="D4" s="47" t="s">
        <v>53</v>
      </c>
      <c r="E4" s="47"/>
    </row>
    <row r="5" spans="1:5" x14ac:dyDescent="0.25">
      <c r="A5" s="28"/>
      <c r="B5" s="4"/>
      <c r="C5" s="4"/>
      <c r="D5" s="4"/>
      <c r="E5" s="4"/>
    </row>
    <row r="6" spans="1:5" ht="17.25" customHeight="1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38" t="s">
        <v>1</v>
      </c>
      <c r="B8" s="38"/>
      <c r="C8" s="38"/>
      <c r="D8" s="38"/>
      <c r="E8" s="38"/>
    </row>
    <row r="9" spans="1:5" ht="22.5" customHeight="1" x14ac:dyDescent="0.25">
      <c r="A9" s="35" t="s">
        <v>42</v>
      </c>
      <c r="B9" s="35"/>
      <c r="C9" s="35"/>
      <c r="D9" s="35"/>
      <c r="E9" s="35"/>
    </row>
    <row r="10" spans="1:5" ht="23.25" customHeight="1" x14ac:dyDescent="0.25">
      <c r="A10" s="39" t="s">
        <v>14</v>
      </c>
      <c r="B10" s="40"/>
      <c r="C10" s="40"/>
      <c r="D10" s="40"/>
      <c r="E10" s="40"/>
    </row>
    <row r="11" spans="1:5" ht="29.45" customHeight="1" x14ac:dyDescent="0.25">
      <c r="A11" s="35" t="s">
        <v>43</v>
      </c>
      <c r="B11" s="35"/>
      <c r="C11" s="35"/>
      <c r="D11" s="35"/>
      <c r="E11" s="35"/>
    </row>
    <row r="12" spans="1:5" ht="15.7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5" t="s">
        <v>22</v>
      </c>
      <c r="B13" s="35"/>
      <c r="C13" s="35"/>
      <c r="D13" s="35"/>
      <c r="E13" s="35"/>
    </row>
    <row r="14" spans="1:5" ht="18" customHeight="1" x14ac:dyDescent="0.25">
      <c r="A14" s="38" t="s">
        <v>2</v>
      </c>
      <c r="B14" s="41"/>
      <c r="C14" s="41"/>
      <c r="D14" s="41"/>
      <c r="E14" s="41"/>
    </row>
    <row r="15" spans="1:5" ht="19.5" customHeight="1" x14ac:dyDescent="0.25">
      <c r="A15" s="35" t="s">
        <v>48</v>
      </c>
      <c r="B15" s="35"/>
      <c r="C15" s="35"/>
      <c r="D15" s="35"/>
      <c r="E15" s="35"/>
    </row>
    <row r="16" spans="1:5" ht="10.5" customHeight="1" x14ac:dyDescent="0.25">
      <c r="A16" s="38" t="s">
        <v>16</v>
      </c>
      <c r="B16" s="41"/>
      <c r="C16" s="41"/>
      <c r="D16" s="41"/>
      <c r="E16" s="41"/>
    </row>
    <row r="17" spans="1:7" ht="34.5" customHeight="1" x14ac:dyDescent="0.25">
      <c r="A17" s="35" t="s">
        <v>17</v>
      </c>
      <c r="B17" s="35"/>
      <c r="C17" s="35"/>
      <c r="D17" s="35"/>
      <c r="E17" s="35"/>
    </row>
    <row r="18" spans="1:7" ht="63.75" customHeight="1" x14ac:dyDescent="0.25">
      <c r="A18" s="35" t="s">
        <v>26</v>
      </c>
      <c r="B18" s="35"/>
      <c r="C18" s="35"/>
      <c r="D18" s="35"/>
      <c r="E18" s="35"/>
    </row>
    <row r="19" spans="1:7" ht="33.75" customHeight="1" x14ac:dyDescent="0.25">
      <c r="A19" s="33" t="s">
        <v>27</v>
      </c>
      <c r="B19" s="33"/>
      <c r="C19" s="33"/>
      <c r="D19" s="33"/>
      <c r="E19" s="33"/>
    </row>
    <row r="20" spans="1:7" x14ac:dyDescent="0.25">
      <c r="A20" s="33"/>
      <c r="B20" s="33"/>
      <c r="C20" s="33"/>
      <c r="D20" s="33"/>
      <c r="E20" s="33"/>
      <c r="F20" s="2">
        <v>716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44</v>
      </c>
      <c r="B22" s="8" t="s">
        <v>39</v>
      </c>
      <c r="C22" s="3" t="s">
        <v>4</v>
      </c>
      <c r="D22" s="3">
        <v>13.14</v>
      </c>
      <c r="E22" s="7">
        <f>D22*F20*G20</f>
        <v>28224.720000000001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3.9</v>
      </c>
      <c r="E23" s="7">
        <f>D23*F20*G20</f>
        <v>8377.2000000000007</v>
      </c>
    </row>
    <row r="24" spans="1:7" x14ac:dyDescent="0.25">
      <c r="A24" s="6" t="s">
        <v>31</v>
      </c>
      <c r="B24" s="8" t="s">
        <v>54</v>
      </c>
      <c r="C24" s="3" t="s">
        <v>29</v>
      </c>
      <c r="D24" s="3"/>
      <c r="E24" s="17">
        <v>94.5</v>
      </c>
    </row>
    <row r="25" spans="1:7" x14ac:dyDescent="0.25">
      <c r="A25" s="6"/>
      <c r="B25" s="8"/>
      <c r="C25" s="3"/>
      <c r="D25" s="3"/>
      <c r="E25" s="17"/>
    </row>
    <row r="26" spans="1:7" x14ac:dyDescent="0.25">
      <c r="A26" s="9" t="s">
        <v>24</v>
      </c>
      <c r="B26" s="10"/>
      <c r="C26" s="11"/>
      <c r="D26" s="11"/>
      <c r="E26" s="12">
        <f>SUM(E22:E25)</f>
        <v>36696.42</v>
      </c>
    </row>
    <row r="28" spans="1:7" ht="33" customHeight="1" x14ac:dyDescent="0.25">
      <c r="A28" s="34" t="s">
        <v>58</v>
      </c>
      <c r="B28" s="34"/>
      <c r="C28" s="34"/>
      <c r="D28" s="34"/>
      <c r="E28" s="34"/>
    </row>
    <row r="29" spans="1:7" s="13" customFormat="1" ht="30.75" customHeight="1" x14ac:dyDescent="0.25">
      <c r="A29" s="35" t="s">
        <v>21</v>
      </c>
      <c r="B29" s="35"/>
      <c r="C29" s="35"/>
      <c r="D29" s="35"/>
      <c r="E29" s="35"/>
    </row>
    <row r="30" spans="1:7" x14ac:dyDescent="0.25">
      <c r="A30" s="35" t="s">
        <v>20</v>
      </c>
      <c r="B30" s="35"/>
      <c r="C30" s="35"/>
      <c r="D30" s="35"/>
      <c r="E30" s="35"/>
    </row>
    <row r="31" spans="1:7" ht="35.25" customHeight="1" x14ac:dyDescent="0.25">
      <c r="A31" s="35" t="s">
        <v>30</v>
      </c>
      <c r="B31" s="35"/>
      <c r="C31" s="35"/>
      <c r="D31" s="35"/>
      <c r="E31" s="35"/>
    </row>
    <row r="32" spans="1:7" ht="17.25" customHeight="1" x14ac:dyDescent="0.25">
      <c r="A32" s="35" t="s">
        <v>18</v>
      </c>
      <c r="B32" s="35"/>
      <c r="C32" s="35"/>
      <c r="D32" s="35"/>
      <c r="E32" s="35"/>
    </row>
    <row r="33" spans="1:5" x14ac:dyDescent="0.25">
      <c r="A33" s="36" t="s">
        <v>5</v>
      </c>
      <c r="B33" s="36"/>
      <c r="C33" s="36"/>
      <c r="D33" s="36"/>
      <c r="E33" s="36"/>
    </row>
    <row r="34" spans="1:5" ht="34.5" customHeight="1" x14ac:dyDescent="0.25">
      <c r="A34" s="35" t="s">
        <v>18</v>
      </c>
      <c r="B34" s="35"/>
      <c r="C34" s="35"/>
      <c r="D34" s="35"/>
      <c r="E34" s="35"/>
    </row>
    <row r="35" spans="1:5" x14ac:dyDescent="0.25">
      <c r="A35" s="37" t="s">
        <v>50</v>
      </c>
      <c r="B35" s="37"/>
      <c r="C35" s="37"/>
      <c r="D35" s="37"/>
      <c r="E35" s="37"/>
    </row>
    <row r="36" spans="1:5" x14ac:dyDescent="0.25">
      <c r="B36" s="32" t="s">
        <v>19</v>
      </c>
      <c r="C36" s="32"/>
      <c r="D36" s="32"/>
      <c r="E36" s="5" t="s">
        <v>6</v>
      </c>
    </row>
    <row r="37" spans="1:5" x14ac:dyDescent="0.25">
      <c r="A37" s="27"/>
      <c r="B37" s="27"/>
      <c r="C37" s="27"/>
      <c r="D37" s="27"/>
      <c r="E37" s="27"/>
    </row>
    <row r="38" spans="1:5" x14ac:dyDescent="0.25">
      <c r="A38" s="37" t="s">
        <v>41</v>
      </c>
      <c r="B38" s="37"/>
      <c r="C38" s="37"/>
      <c r="D38" s="37"/>
      <c r="E38" s="37"/>
    </row>
    <row r="39" spans="1:5" x14ac:dyDescent="0.25">
      <c r="B39" s="32" t="s">
        <v>19</v>
      </c>
      <c r="C39" s="32"/>
      <c r="D39" s="32"/>
      <c r="E39" s="5" t="s">
        <v>6</v>
      </c>
    </row>
    <row r="41" spans="1:5" x14ac:dyDescent="0.25">
      <c r="A41" s="2" t="s">
        <v>34</v>
      </c>
    </row>
    <row r="42" spans="1:5" x14ac:dyDescent="0.25">
      <c r="A42" s="13" t="s">
        <v>32</v>
      </c>
    </row>
    <row r="43" spans="1:5" x14ac:dyDescent="0.25">
      <c r="A43" s="2" t="s">
        <v>38</v>
      </c>
      <c r="B43" s="20">
        <f>'1кв'!B48</f>
        <v>12012.380000000005</v>
      </c>
    </row>
    <row r="44" spans="1:5" x14ac:dyDescent="0.25">
      <c r="A44" s="14" t="s">
        <v>45</v>
      </c>
      <c r="B44" s="21"/>
    </row>
    <row r="45" spans="1:5" x14ac:dyDescent="0.25">
      <c r="A45" s="2" t="s">
        <v>35</v>
      </c>
      <c r="B45" s="21">
        <v>39290.089999999997</v>
      </c>
    </row>
    <row r="46" spans="1:5" x14ac:dyDescent="0.25">
      <c r="A46" s="2" t="s">
        <v>40</v>
      </c>
      <c r="B46" s="22">
        <f>3*100</f>
        <v>300</v>
      </c>
    </row>
    <row r="47" spans="1:5" x14ac:dyDescent="0.25">
      <c r="A47" s="2" t="s">
        <v>51</v>
      </c>
      <c r="B47" s="22">
        <f>150*3</f>
        <v>450</v>
      </c>
    </row>
    <row r="48" spans="1:5" ht="30" x14ac:dyDescent="0.25">
      <c r="A48" s="26" t="s">
        <v>36</v>
      </c>
      <c r="B48" s="21">
        <f>E26</f>
        <v>36696.42</v>
      </c>
    </row>
    <row r="49" spans="1:6" x14ac:dyDescent="0.25">
      <c r="A49" s="13" t="s">
        <v>33</v>
      </c>
      <c r="B49" s="20">
        <f>B43+B45+B46+B47-B48</f>
        <v>15356.050000000003</v>
      </c>
    </row>
    <row r="51" spans="1:6" x14ac:dyDescent="0.25">
      <c r="F51" s="16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SheetLayoutView="100" workbookViewId="0">
      <selection activeCell="B47" sqref="B47"/>
    </sheetView>
  </sheetViews>
  <sheetFormatPr defaultColWidth="9.140625" defaultRowHeight="15" x14ac:dyDescent="0.2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7.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55</v>
      </c>
      <c r="B3" s="46"/>
      <c r="C3" s="46"/>
      <c r="D3" s="46"/>
      <c r="E3" s="46"/>
    </row>
    <row r="4" spans="1:5" s="1" customFormat="1" ht="15.75" x14ac:dyDescent="0.25">
      <c r="A4" s="18" t="s">
        <v>13</v>
      </c>
      <c r="B4" s="19"/>
      <c r="C4" s="19"/>
      <c r="D4" s="47" t="s">
        <v>56</v>
      </c>
      <c r="E4" s="47"/>
    </row>
    <row r="5" spans="1:5" x14ac:dyDescent="0.25">
      <c r="A5" s="28"/>
      <c r="B5" s="4"/>
      <c r="C5" s="4"/>
      <c r="D5" s="4"/>
      <c r="E5" s="4"/>
    </row>
    <row r="6" spans="1:5" ht="17.25" customHeight="1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38" t="s">
        <v>1</v>
      </c>
      <c r="B8" s="38"/>
      <c r="C8" s="38"/>
      <c r="D8" s="38"/>
      <c r="E8" s="38"/>
    </row>
    <row r="9" spans="1:5" ht="22.5" customHeight="1" x14ac:dyDescent="0.25">
      <c r="A9" s="35" t="s">
        <v>42</v>
      </c>
      <c r="B9" s="35"/>
      <c r="C9" s="35"/>
      <c r="D9" s="35"/>
      <c r="E9" s="35"/>
    </row>
    <row r="10" spans="1:5" ht="23.25" customHeight="1" x14ac:dyDescent="0.25">
      <c r="A10" s="39" t="s">
        <v>14</v>
      </c>
      <c r="B10" s="40"/>
      <c r="C10" s="40"/>
      <c r="D10" s="40"/>
      <c r="E10" s="40"/>
    </row>
    <row r="11" spans="1:5" ht="29.45" customHeight="1" x14ac:dyDescent="0.25">
      <c r="A11" s="35" t="s">
        <v>43</v>
      </c>
      <c r="B11" s="35"/>
      <c r="C11" s="35"/>
      <c r="D11" s="35"/>
      <c r="E11" s="35"/>
    </row>
    <row r="12" spans="1:5" ht="15.7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5" t="s">
        <v>22</v>
      </c>
      <c r="B13" s="35"/>
      <c r="C13" s="35"/>
      <c r="D13" s="35"/>
      <c r="E13" s="35"/>
    </row>
    <row r="14" spans="1:5" ht="18" customHeight="1" x14ac:dyDescent="0.25">
      <c r="A14" s="38" t="s">
        <v>2</v>
      </c>
      <c r="B14" s="41"/>
      <c r="C14" s="41"/>
      <c r="D14" s="41"/>
      <c r="E14" s="41"/>
    </row>
    <row r="15" spans="1:5" ht="19.5" customHeight="1" x14ac:dyDescent="0.25">
      <c r="A15" s="35" t="s">
        <v>48</v>
      </c>
      <c r="B15" s="35"/>
      <c r="C15" s="35"/>
      <c r="D15" s="35"/>
      <c r="E15" s="35"/>
    </row>
    <row r="16" spans="1:5" ht="10.5" customHeight="1" x14ac:dyDescent="0.25">
      <c r="A16" s="38" t="s">
        <v>16</v>
      </c>
      <c r="B16" s="41"/>
      <c r="C16" s="41"/>
      <c r="D16" s="41"/>
      <c r="E16" s="41"/>
    </row>
    <row r="17" spans="1:7" ht="34.5" customHeight="1" x14ac:dyDescent="0.25">
      <c r="A17" s="35" t="s">
        <v>17</v>
      </c>
      <c r="B17" s="35"/>
      <c r="C17" s="35"/>
      <c r="D17" s="35"/>
      <c r="E17" s="35"/>
    </row>
    <row r="18" spans="1:7" ht="63.75" customHeight="1" x14ac:dyDescent="0.25">
      <c r="A18" s="35" t="s">
        <v>26</v>
      </c>
      <c r="B18" s="35"/>
      <c r="C18" s="35"/>
      <c r="D18" s="35"/>
      <c r="E18" s="35"/>
    </row>
    <row r="19" spans="1:7" ht="33.75" customHeight="1" x14ac:dyDescent="0.25">
      <c r="A19" s="33" t="s">
        <v>27</v>
      </c>
      <c r="B19" s="33"/>
      <c r="C19" s="33"/>
      <c r="D19" s="33"/>
      <c r="E19" s="33"/>
    </row>
    <row r="20" spans="1:7" x14ac:dyDescent="0.25">
      <c r="A20" s="33"/>
      <c r="B20" s="33"/>
      <c r="C20" s="33"/>
      <c r="D20" s="33"/>
      <c r="E20" s="33"/>
      <c r="F20" s="2">
        <v>716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44</v>
      </c>
      <c r="B22" s="8" t="s">
        <v>39</v>
      </c>
      <c r="C22" s="3" t="s">
        <v>4</v>
      </c>
      <c r="D22" s="3">
        <v>14.7</v>
      </c>
      <c r="E22" s="7">
        <f>D22*F20*G20</f>
        <v>31575.599999999999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4.3600000000000003</v>
      </c>
      <c r="E23" s="7">
        <f>D23*F20*G20</f>
        <v>9365.2800000000007</v>
      </c>
    </row>
    <row r="24" spans="1:7" x14ac:dyDescent="0.25">
      <c r="A24" s="6" t="s">
        <v>31</v>
      </c>
      <c r="B24" s="8" t="s">
        <v>57</v>
      </c>
      <c r="C24" s="3" t="s">
        <v>29</v>
      </c>
      <c r="D24" s="3"/>
      <c r="E24" s="17">
        <v>0</v>
      </c>
    </row>
    <row r="25" spans="1:7" x14ac:dyDescent="0.25">
      <c r="A25" s="9" t="s">
        <v>24</v>
      </c>
      <c r="B25" s="10"/>
      <c r="C25" s="11"/>
      <c r="D25" s="11"/>
      <c r="E25" s="12">
        <f>SUM(E22:E24)</f>
        <v>40940.879999999997</v>
      </c>
    </row>
    <row r="27" spans="1:7" ht="33" customHeight="1" x14ac:dyDescent="0.25">
      <c r="A27" s="34" t="s">
        <v>59</v>
      </c>
      <c r="B27" s="34"/>
      <c r="C27" s="34"/>
      <c r="D27" s="34"/>
      <c r="E27" s="34"/>
    </row>
    <row r="28" spans="1:7" s="13" customFormat="1" ht="30.75" customHeight="1" x14ac:dyDescent="0.25">
      <c r="A28" s="35" t="s">
        <v>21</v>
      </c>
      <c r="B28" s="35"/>
      <c r="C28" s="35"/>
      <c r="D28" s="35"/>
      <c r="E28" s="35"/>
    </row>
    <row r="29" spans="1:7" x14ac:dyDescent="0.25">
      <c r="A29" s="35" t="s">
        <v>20</v>
      </c>
      <c r="B29" s="35"/>
      <c r="C29" s="35"/>
      <c r="D29" s="35"/>
      <c r="E29" s="35"/>
    </row>
    <row r="30" spans="1:7" ht="35.25" customHeight="1" x14ac:dyDescent="0.25">
      <c r="A30" s="35" t="s">
        <v>30</v>
      </c>
      <c r="B30" s="35"/>
      <c r="C30" s="35"/>
      <c r="D30" s="35"/>
      <c r="E30" s="35"/>
    </row>
    <row r="31" spans="1:7" ht="17.25" customHeight="1" x14ac:dyDescent="0.25">
      <c r="A31" s="35" t="s">
        <v>18</v>
      </c>
      <c r="B31" s="35"/>
      <c r="C31" s="35"/>
      <c r="D31" s="35"/>
      <c r="E31" s="35"/>
    </row>
    <row r="32" spans="1:7" x14ac:dyDescent="0.25">
      <c r="A32" s="36" t="s">
        <v>5</v>
      </c>
      <c r="B32" s="36"/>
      <c r="C32" s="36"/>
      <c r="D32" s="36"/>
      <c r="E32" s="36"/>
    </row>
    <row r="33" spans="1:5" ht="34.5" customHeight="1" x14ac:dyDescent="0.25">
      <c r="A33" s="35" t="s">
        <v>18</v>
      </c>
      <c r="B33" s="35"/>
      <c r="C33" s="35"/>
      <c r="D33" s="35"/>
      <c r="E33" s="35"/>
    </row>
    <row r="34" spans="1:5" x14ac:dyDescent="0.25">
      <c r="A34" s="37" t="s">
        <v>50</v>
      </c>
      <c r="B34" s="37"/>
      <c r="C34" s="37"/>
      <c r="D34" s="37"/>
      <c r="E34" s="37"/>
    </row>
    <row r="35" spans="1:5" x14ac:dyDescent="0.25">
      <c r="B35" s="32" t="s">
        <v>19</v>
      </c>
      <c r="C35" s="32"/>
      <c r="D35" s="32"/>
      <c r="E35" s="5" t="s">
        <v>6</v>
      </c>
    </row>
    <row r="36" spans="1:5" x14ac:dyDescent="0.25">
      <c r="A36" s="27"/>
      <c r="B36" s="27"/>
      <c r="C36" s="27"/>
      <c r="D36" s="27"/>
      <c r="E36" s="27"/>
    </row>
    <row r="37" spans="1:5" x14ac:dyDescent="0.25">
      <c r="A37" s="37" t="s">
        <v>41</v>
      </c>
      <c r="B37" s="37"/>
      <c r="C37" s="37"/>
      <c r="D37" s="37"/>
      <c r="E37" s="37"/>
    </row>
    <row r="38" spans="1:5" x14ac:dyDescent="0.25">
      <c r="B38" s="32" t="s">
        <v>19</v>
      </c>
      <c r="C38" s="32"/>
      <c r="D38" s="32"/>
      <c r="E38" s="5" t="s">
        <v>6</v>
      </c>
    </row>
    <row r="40" spans="1:5" x14ac:dyDescent="0.25">
      <c r="A40" s="2" t="s">
        <v>34</v>
      </c>
    </row>
    <row r="41" spans="1:5" x14ac:dyDescent="0.25">
      <c r="A41" s="13" t="s">
        <v>32</v>
      </c>
    </row>
    <row r="42" spans="1:5" x14ac:dyDescent="0.25">
      <c r="A42" s="2" t="s">
        <v>38</v>
      </c>
      <c r="B42" s="20">
        <f>'2кв'!B49</f>
        <v>15356.050000000003</v>
      </c>
    </row>
    <row r="43" spans="1:5" x14ac:dyDescent="0.25">
      <c r="A43" s="14" t="s">
        <v>60</v>
      </c>
      <c r="B43" s="21"/>
    </row>
    <row r="44" spans="1:5" x14ac:dyDescent="0.25">
      <c r="A44" s="2" t="s">
        <v>35</v>
      </c>
      <c r="B44" s="21">
        <v>43880.51</v>
      </c>
    </row>
    <row r="45" spans="1:5" x14ac:dyDescent="0.25">
      <c r="A45" s="2" t="s">
        <v>40</v>
      </c>
      <c r="B45" s="22">
        <f>3*100</f>
        <v>300</v>
      </c>
    </row>
    <row r="46" spans="1:5" x14ac:dyDescent="0.25">
      <c r="A46" s="2" t="s">
        <v>51</v>
      </c>
      <c r="B46" s="22">
        <f>150*3</f>
        <v>450</v>
      </c>
    </row>
    <row r="47" spans="1:5" ht="30" x14ac:dyDescent="0.25">
      <c r="A47" s="26" t="s">
        <v>36</v>
      </c>
      <c r="B47" s="21">
        <f>E25</f>
        <v>40940.879999999997</v>
      </c>
    </row>
    <row r="48" spans="1:5" x14ac:dyDescent="0.25">
      <c r="A48" s="13" t="s">
        <v>33</v>
      </c>
      <c r="B48" s="20">
        <f>B42+B44+B45+B46-B47</f>
        <v>19045.680000000008</v>
      </c>
    </row>
    <row r="50" spans="6:6" x14ac:dyDescent="0.25">
      <c r="F50" s="16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E34"/>
    <mergeCell ref="B35:D35"/>
    <mergeCell ref="A37:E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34" zoomScaleSheetLayoutView="100" workbookViewId="0">
      <selection activeCell="B47" sqref="B47"/>
    </sheetView>
  </sheetViews>
  <sheetFormatPr defaultColWidth="9.140625" defaultRowHeight="15" x14ac:dyDescent="0.2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7.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85</v>
      </c>
      <c r="B3" s="46"/>
      <c r="C3" s="46"/>
      <c r="D3" s="46"/>
      <c r="E3" s="46"/>
    </row>
    <row r="4" spans="1:5" s="1" customFormat="1" ht="17.25" customHeight="1" x14ac:dyDescent="0.25">
      <c r="A4" s="18" t="s">
        <v>13</v>
      </c>
      <c r="B4" s="19"/>
      <c r="C4" s="19"/>
      <c r="D4" s="75"/>
      <c r="E4" s="75" t="s">
        <v>86</v>
      </c>
    </row>
    <row r="5" spans="1:5" x14ac:dyDescent="0.25">
      <c r="A5" s="31"/>
      <c r="B5" s="4"/>
      <c r="C5" s="4"/>
      <c r="D5" s="4"/>
      <c r="E5" s="4"/>
    </row>
    <row r="6" spans="1:5" ht="17.25" customHeight="1" x14ac:dyDescent="0.25">
      <c r="A6" s="35" t="s">
        <v>0</v>
      </c>
      <c r="B6" s="35"/>
      <c r="C6" s="35"/>
      <c r="D6" s="35"/>
      <c r="E6" s="35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35" t="s">
        <v>42</v>
      </c>
      <c r="B9" s="35"/>
      <c r="C9" s="35"/>
      <c r="D9" s="35"/>
      <c r="E9" s="35"/>
    </row>
    <row r="10" spans="1:5" ht="23.25" customHeight="1" x14ac:dyDescent="0.25">
      <c r="A10" s="39" t="s">
        <v>14</v>
      </c>
      <c r="B10" s="40"/>
      <c r="C10" s="40"/>
      <c r="D10" s="40"/>
      <c r="E10" s="40"/>
    </row>
    <row r="11" spans="1:5" ht="29.45" customHeight="1" x14ac:dyDescent="0.25">
      <c r="A11" s="35" t="s">
        <v>43</v>
      </c>
      <c r="B11" s="35"/>
      <c r="C11" s="35"/>
      <c r="D11" s="35"/>
      <c r="E11" s="35"/>
    </row>
    <row r="12" spans="1:5" ht="15.75" customHeight="1" x14ac:dyDescent="0.25">
      <c r="A12" s="38" t="s">
        <v>15</v>
      </c>
      <c r="B12" s="41"/>
      <c r="C12" s="41"/>
      <c r="D12" s="41"/>
      <c r="E12" s="41"/>
    </row>
    <row r="13" spans="1:5" x14ac:dyDescent="0.25">
      <c r="A13" s="35" t="s">
        <v>22</v>
      </c>
      <c r="B13" s="35"/>
      <c r="C13" s="35"/>
      <c r="D13" s="35"/>
      <c r="E13" s="35"/>
    </row>
    <row r="14" spans="1:5" ht="18" customHeight="1" x14ac:dyDescent="0.25">
      <c r="A14" s="38" t="s">
        <v>2</v>
      </c>
      <c r="B14" s="41"/>
      <c r="C14" s="41"/>
      <c r="D14" s="41"/>
      <c r="E14" s="41"/>
    </row>
    <row r="15" spans="1:5" ht="19.5" customHeight="1" x14ac:dyDescent="0.25">
      <c r="A15" s="35" t="s">
        <v>48</v>
      </c>
      <c r="B15" s="35"/>
      <c r="C15" s="35"/>
      <c r="D15" s="35"/>
      <c r="E15" s="35"/>
    </row>
    <row r="16" spans="1:5" ht="10.5" customHeight="1" x14ac:dyDescent="0.25">
      <c r="A16" s="38" t="s">
        <v>16</v>
      </c>
      <c r="B16" s="41"/>
      <c r="C16" s="41"/>
      <c r="D16" s="41"/>
      <c r="E16" s="41"/>
    </row>
    <row r="17" spans="1:7" ht="34.5" customHeight="1" x14ac:dyDescent="0.25">
      <c r="A17" s="35" t="s">
        <v>17</v>
      </c>
      <c r="B17" s="35"/>
      <c r="C17" s="35"/>
      <c r="D17" s="35"/>
      <c r="E17" s="35"/>
    </row>
    <row r="18" spans="1:7" ht="63.75" customHeight="1" x14ac:dyDescent="0.25">
      <c r="A18" s="35" t="s">
        <v>26</v>
      </c>
      <c r="B18" s="35"/>
      <c r="C18" s="35"/>
      <c r="D18" s="35"/>
      <c r="E18" s="35"/>
    </row>
    <row r="19" spans="1:7" ht="33.75" customHeight="1" x14ac:dyDescent="0.25">
      <c r="A19" s="33" t="s">
        <v>27</v>
      </c>
      <c r="B19" s="33"/>
      <c r="C19" s="33"/>
      <c r="D19" s="33"/>
      <c r="E19" s="33"/>
    </row>
    <row r="20" spans="1:7" x14ac:dyDescent="0.25">
      <c r="A20" s="33"/>
      <c r="B20" s="33"/>
      <c r="C20" s="33"/>
      <c r="D20" s="33"/>
      <c r="E20" s="33"/>
      <c r="F20" s="2">
        <v>716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44</v>
      </c>
      <c r="B22" s="8" t="s">
        <v>39</v>
      </c>
      <c r="C22" s="3" t="s">
        <v>4</v>
      </c>
      <c r="D22" s="3">
        <v>14.7</v>
      </c>
      <c r="E22" s="7">
        <f>D22*F20*G20</f>
        <v>31575.599999999999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4.3600000000000003</v>
      </c>
      <c r="E23" s="7">
        <f>D23*F20*G20</f>
        <v>9365.2800000000007</v>
      </c>
    </row>
    <row r="24" spans="1:7" x14ac:dyDescent="0.25">
      <c r="A24" s="6" t="s">
        <v>31</v>
      </c>
      <c r="B24" s="8" t="s">
        <v>88</v>
      </c>
      <c r="C24" s="3" t="s">
        <v>29</v>
      </c>
      <c r="D24" s="3"/>
      <c r="E24" s="17">
        <v>605.61</v>
      </c>
    </row>
    <row r="25" spans="1:7" x14ac:dyDescent="0.25">
      <c r="A25" s="76" t="s">
        <v>87</v>
      </c>
      <c r="B25" s="8" t="s">
        <v>89</v>
      </c>
      <c r="C25" s="3" t="s">
        <v>90</v>
      </c>
      <c r="D25" s="3">
        <v>2</v>
      </c>
      <c r="E25" s="17">
        <f>D25*260.07</f>
        <v>520.14</v>
      </c>
    </row>
    <row r="26" spans="1:7" x14ac:dyDescent="0.25">
      <c r="A26" s="77"/>
      <c r="B26" s="8"/>
      <c r="C26" s="3"/>
      <c r="D26" s="3"/>
      <c r="E26" s="17"/>
    </row>
    <row r="27" spans="1:7" x14ac:dyDescent="0.25">
      <c r="A27" s="9" t="s">
        <v>24</v>
      </c>
      <c r="B27" s="10"/>
      <c r="C27" s="11"/>
      <c r="D27" s="11"/>
      <c r="E27" s="12">
        <f>SUM(E22:E26)</f>
        <v>42066.63</v>
      </c>
    </row>
    <row r="29" spans="1:7" ht="33" customHeight="1" x14ac:dyDescent="0.25">
      <c r="A29" s="34" t="s">
        <v>91</v>
      </c>
      <c r="B29" s="34"/>
      <c r="C29" s="34"/>
      <c r="D29" s="34"/>
      <c r="E29" s="34"/>
    </row>
    <row r="30" spans="1:7" s="13" customFormat="1" ht="30.75" customHeight="1" x14ac:dyDescent="0.25">
      <c r="A30" s="35" t="s">
        <v>21</v>
      </c>
      <c r="B30" s="35"/>
      <c r="C30" s="35"/>
      <c r="D30" s="35"/>
      <c r="E30" s="35"/>
    </row>
    <row r="31" spans="1:7" x14ac:dyDescent="0.25">
      <c r="A31" s="35" t="s">
        <v>20</v>
      </c>
      <c r="B31" s="35"/>
      <c r="C31" s="35"/>
      <c r="D31" s="35"/>
      <c r="E31" s="35"/>
    </row>
    <row r="32" spans="1:7" ht="35.25" customHeight="1" x14ac:dyDescent="0.25">
      <c r="A32" s="35" t="s">
        <v>30</v>
      </c>
      <c r="B32" s="35"/>
      <c r="C32" s="35"/>
      <c r="D32" s="35"/>
      <c r="E32" s="35"/>
    </row>
    <row r="33" spans="1:5" ht="17.25" customHeight="1" x14ac:dyDescent="0.25">
      <c r="A33" s="35" t="s">
        <v>18</v>
      </c>
      <c r="B33" s="35"/>
      <c r="C33" s="35"/>
      <c r="D33" s="35"/>
      <c r="E33" s="35"/>
    </row>
    <row r="34" spans="1:5" x14ac:dyDescent="0.25">
      <c r="A34" s="36" t="s">
        <v>5</v>
      </c>
      <c r="B34" s="36"/>
      <c r="C34" s="36"/>
      <c r="D34" s="36"/>
      <c r="E34" s="36"/>
    </row>
    <row r="35" spans="1:5" ht="34.5" customHeight="1" x14ac:dyDescent="0.25">
      <c r="A35" s="35" t="s">
        <v>18</v>
      </c>
      <c r="B35" s="35"/>
      <c r="C35" s="35"/>
      <c r="D35" s="35"/>
      <c r="E35" s="35"/>
    </row>
    <row r="36" spans="1:5" x14ac:dyDescent="0.25">
      <c r="A36" s="37" t="s">
        <v>50</v>
      </c>
      <c r="B36" s="37"/>
      <c r="C36" s="37"/>
      <c r="D36" s="37"/>
      <c r="E36" s="37"/>
    </row>
    <row r="37" spans="1:5" x14ac:dyDescent="0.25">
      <c r="B37" s="32" t="s">
        <v>19</v>
      </c>
      <c r="C37" s="32"/>
      <c r="D37" s="32"/>
      <c r="E37" s="5" t="s">
        <v>6</v>
      </c>
    </row>
    <row r="38" spans="1:5" x14ac:dyDescent="0.25">
      <c r="A38" s="30"/>
      <c r="B38" s="30"/>
      <c r="C38" s="30"/>
      <c r="D38" s="30"/>
      <c r="E38" s="30"/>
    </row>
    <row r="39" spans="1:5" x14ac:dyDescent="0.25">
      <c r="A39" s="37" t="s">
        <v>41</v>
      </c>
      <c r="B39" s="37"/>
      <c r="C39" s="37"/>
      <c r="D39" s="37"/>
      <c r="E39" s="37"/>
    </row>
    <row r="40" spans="1:5" x14ac:dyDescent="0.25">
      <c r="B40" s="32" t="s">
        <v>19</v>
      </c>
      <c r="C40" s="32"/>
      <c r="D40" s="32"/>
      <c r="E40" s="5" t="s">
        <v>6</v>
      </c>
    </row>
    <row r="42" spans="1:5" x14ac:dyDescent="0.25">
      <c r="A42" s="2" t="s">
        <v>34</v>
      </c>
    </row>
    <row r="43" spans="1:5" x14ac:dyDescent="0.25">
      <c r="A43" s="13" t="s">
        <v>32</v>
      </c>
    </row>
    <row r="44" spans="1:5" x14ac:dyDescent="0.25">
      <c r="A44" s="2" t="s">
        <v>38</v>
      </c>
      <c r="B44" s="20">
        <f>'3кв'!B48</f>
        <v>19045.680000000008</v>
      </c>
    </row>
    <row r="45" spans="1:5" x14ac:dyDescent="0.25">
      <c r="A45" s="14" t="s">
        <v>60</v>
      </c>
      <c r="B45" s="21"/>
    </row>
    <row r="46" spans="1:5" x14ac:dyDescent="0.25">
      <c r="A46" s="2" t="s">
        <v>35</v>
      </c>
      <c r="B46" s="21">
        <v>43974.48</v>
      </c>
    </row>
    <row r="47" spans="1:5" x14ac:dyDescent="0.25">
      <c r="A47" s="2" t="s">
        <v>40</v>
      </c>
      <c r="B47" s="22">
        <f>3*100</f>
        <v>300</v>
      </c>
    </row>
    <row r="48" spans="1:5" x14ac:dyDescent="0.25">
      <c r="A48" s="2" t="s">
        <v>51</v>
      </c>
      <c r="B48" s="22">
        <f>150*3</f>
        <v>450</v>
      </c>
    </row>
    <row r="49" spans="1:6" ht="30" x14ac:dyDescent="0.25">
      <c r="A49" s="29" t="s">
        <v>36</v>
      </c>
      <c r="B49" s="21">
        <f>E27</f>
        <v>42066.63</v>
      </c>
    </row>
    <row r="50" spans="1:6" x14ac:dyDescent="0.25">
      <c r="A50" s="13" t="s">
        <v>33</v>
      </c>
      <c r="B50" s="20">
        <f>B44+B46+B47+B48-B49</f>
        <v>21703.530000000013</v>
      </c>
    </row>
    <row r="52" spans="1:6" x14ac:dyDescent="0.25">
      <c r="F52" s="16"/>
    </row>
  </sheetData>
  <mergeCells count="29">
    <mergeCell ref="A34:E34"/>
    <mergeCell ref="A35:E35"/>
    <mergeCell ref="A36:E36"/>
    <mergeCell ref="B37:D37"/>
    <mergeCell ref="A39:E39"/>
    <mergeCell ref="B40:D40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7" zoomScaleSheetLayoutView="100" workbookViewId="0">
      <selection activeCell="C17" sqref="C17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48" t="s">
        <v>61</v>
      </c>
      <c r="B1" s="48"/>
      <c r="C1" s="48"/>
      <c r="D1" s="49"/>
    </row>
    <row r="2" spans="1:5" ht="15.75" x14ac:dyDescent="0.25">
      <c r="A2" s="50" t="s">
        <v>62</v>
      </c>
      <c r="B2" s="50"/>
      <c r="C2" s="50"/>
      <c r="D2" s="51"/>
    </row>
    <row r="3" spans="1:5" ht="15.75" x14ac:dyDescent="0.25">
      <c r="A3" s="50" t="s">
        <v>63</v>
      </c>
      <c r="B3" s="50"/>
      <c r="C3" s="50"/>
      <c r="D3" s="51"/>
    </row>
    <row r="4" spans="1:5" ht="15.75" x14ac:dyDescent="0.25">
      <c r="A4" s="48" t="s">
        <v>84</v>
      </c>
      <c r="B4" s="48"/>
      <c r="C4" s="48"/>
      <c r="D4" s="49"/>
    </row>
    <row r="5" spans="1:5" ht="15.75" x14ac:dyDescent="0.25">
      <c r="A5" s="52"/>
      <c r="B5" s="52"/>
      <c r="C5" s="52"/>
      <c r="D5" s="1"/>
    </row>
    <row r="6" spans="1:5" ht="15.75" x14ac:dyDescent="0.25">
      <c r="A6" s="51"/>
      <c r="B6" s="53" t="s">
        <v>64</v>
      </c>
      <c r="C6" s="54">
        <f>'1кв'!B42</f>
        <v>7150.61</v>
      </c>
      <c r="D6" s="55"/>
    </row>
    <row r="7" spans="1:5" ht="15.75" x14ac:dyDescent="0.25">
      <c r="A7" s="56" t="s">
        <v>65</v>
      </c>
      <c r="B7" s="53" t="s">
        <v>92</v>
      </c>
      <c r="C7" s="54"/>
      <c r="D7" s="55"/>
    </row>
    <row r="8" spans="1:5" ht="15.75" x14ac:dyDescent="0.25">
      <c r="B8" s="57" t="s">
        <v>66</v>
      </c>
      <c r="C8" s="58">
        <f>'1кв'!B44+'2кв'!B45+'3кв'!B44+'4кв'!B46</f>
        <v>167140.87000000002</v>
      </c>
      <c r="D8" s="59"/>
    </row>
    <row r="9" spans="1:5" ht="30" x14ac:dyDescent="0.25">
      <c r="B9" s="60" t="s">
        <v>93</v>
      </c>
      <c r="C9" s="58">
        <f>'1кв'!B45+'2кв'!B46+'3кв'!B45+'4кв'!B47</f>
        <v>1200</v>
      </c>
      <c r="D9" s="59"/>
    </row>
    <row r="10" spans="1:5" ht="30" x14ac:dyDescent="0.25">
      <c r="B10" s="60" t="s">
        <v>67</v>
      </c>
      <c r="C10" s="58">
        <f>'1кв'!B46+'2кв'!B47+'3кв'!B46+'4кв'!B48</f>
        <v>2700</v>
      </c>
      <c r="D10" s="59"/>
    </row>
    <row r="11" spans="1:5" ht="15.75" x14ac:dyDescent="0.25">
      <c r="A11" s="19"/>
      <c r="B11" s="57" t="s">
        <v>68</v>
      </c>
      <c r="C11" s="61">
        <f>SUM(C8:C10)</f>
        <v>171040.87000000002</v>
      </c>
      <c r="D11" s="55"/>
    </row>
    <row r="12" spans="1:5" ht="15.75" x14ac:dyDescent="0.25">
      <c r="A12" s="1"/>
      <c r="B12" s="62"/>
      <c r="C12" s="63"/>
      <c r="D12" s="64"/>
    </row>
    <row r="13" spans="1:5" ht="15.75" x14ac:dyDescent="0.25">
      <c r="A13" s="65" t="s">
        <v>69</v>
      </c>
      <c r="B13" s="15" t="s">
        <v>70</v>
      </c>
      <c r="C13" s="58">
        <f>'1кв'!E22+'2кв'!E22+'3кв'!E22+'4кв'!E22</f>
        <v>119600.64000000001</v>
      </c>
      <c r="D13" s="64"/>
    </row>
    <row r="14" spans="1:5" ht="15.75" x14ac:dyDescent="0.25">
      <c r="A14" s="65"/>
      <c r="B14" s="6" t="s">
        <v>37</v>
      </c>
      <c r="C14" s="58">
        <f>'1кв'!E23+'2кв'!E23+'3кв'!E23+'4кв'!E23</f>
        <v>35484.959999999999</v>
      </c>
      <c r="D14" s="64"/>
    </row>
    <row r="15" spans="1:5" ht="15.75" x14ac:dyDescent="0.25">
      <c r="A15" s="1"/>
      <c r="B15" s="6" t="s">
        <v>31</v>
      </c>
      <c r="C15" s="58">
        <f>'1кв'!E24+'2кв'!E24+'3кв'!E24+'4кв'!E24</f>
        <v>882.21</v>
      </c>
      <c r="D15" s="64"/>
      <c r="E15" s="66"/>
    </row>
    <row r="16" spans="1:5" ht="15.75" x14ac:dyDescent="0.25">
      <c r="A16" s="65"/>
      <c r="B16" s="67" t="s">
        <v>94</v>
      </c>
      <c r="C16" s="58">
        <f>'4кв'!E25</f>
        <v>520.14</v>
      </c>
      <c r="D16" s="64"/>
    </row>
    <row r="17" spans="1:5" ht="15.75" x14ac:dyDescent="0.25">
      <c r="A17" s="65"/>
      <c r="B17" s="68" t="s">
        <v>71</v>
      </c>
      <c r="C17" s="58">
        <f>SUM(C19:C19)</f>
        <v>0</v>
      </c>
      <c r="D17" s="64"/>
    </row>
    <row r="18" spans="1:5" ht="15.75" x14ac:dyDescent="0.25">
      <c r="A18" s="65"/>
      <c r="B18" s="68" t="s">
        <v>72</v>
      </c>
      <c r="C18" s="58"/>
      <c r="D18" s="64"/>
    </row>
    <row r="19" spans="1:5" ht="15.75" x14ac:dyDescent="0.25">
      <c r="A19" s="65"/>
      <c r="B19" s="68"/>
      <c r="C19" s="58"/>
      <c r="D19" s="64"/>
    </row>
    <row r="20" spans="1:5" ht="15.75" x14ac:dyDescent="0.25">
      <c r="A20" s="1"/>
      <c r="B20" s="69" t="s">
        <v>73</v>
      </c>
      <c r="C20" s="61">
        <f>SUM(C13:C17)</f>
        <v>156487.95000000001</v>
      </c>
      <c r="D20" s="64"/>
      <c r="E20" s="66"/>
    </row>
    <row r="21" spans="1:5" ht="15.75" x14ac:dyDescent="0.25">
      <c r="A21" s="1"/>
      <c r="B21" s="70" t="s">
        <v>74</v>
      </c>
      <c r="C21" s="61">
        <f>C6+C11-C20</f>
        <v>21703.53</v>
      </c>
      <c r="D21" s="64"/>
    </row>
    <row r="22" spans="1:5" ht="15.75" x14ac:dyDescent="0.25">
      <c r="A22" s="1"/>
      <c r="B22" s="56"/>
      <c r="C22" s="56"/>
      <c r="D22" s="64"/>
    </row>
    <row r="23" spans="1:5" ht="15.75" x14ac:dyDescent="0.25">
      <c r="A23" s="1"/>
      <c r="B23" s="71" t="s">
        <v>75</v>
      </c>
      <c r="C23" s="71"/>
      <c r="D23" s="64"/>
    </row>
    <row r="24" spans="1:5" ht="15.75" x14ac:dyDescent="0.25">
      <c r="A24" s="1"/>
      <c r="B24" s="71" t="s">
        <v>76</v>
      </c>
      <c r="C24" s="72">
        <v>13331.93</v>
      </c>
      <c r="D24" s="64"/>
    </row>
    <row r="25" spans="1:5" ht="15.75" x14ac:dyDescent="0.25">
      <c r="A25" s="1"/>
      <c r="B25" s="73" t="s">
        <v>77</v>
      </c>
      <c r="C25" s="74">
        <v>15711.28</v>
      </c>
      <c r="D25" s="64"/>
    </row>
    <row r="26" spans="1:5" ht="15.75" x14ac:dyDescent="0.25">
      <c r="A26" s="1"/>
      <c r="B26" s="71" t="s">
        <v>78</v>
      </c>
      <c r="C26" s="72">
        <f>C25-C24</f>
        <v>2379.3500000000004</v>
      </c>
      <c r="D26" s="64"/>
    </row>
    <row r="27" spans="1:5" ht="15.75" x14ac:dyDescent="0.25">
      <c r="A27" s="1"/>
      <c r="B27" s="56"/>
      <c r="C27" s="56"/>
      <c r="D27" s="64"/>
    </row>
    <row r="28" spans="1:5" ht="15.75" x14ac:dyDescent="0.25">
      <c r="A28" s="1"/>
      <c r="B28" s="56"/>
      <c r="C28" s="56"/>
      <c r="D28" s="64"/>
    </row>
    <row r="29" spans="1:5" ht="15.75" x14ac:dyDescent="0.25">
      <c r="A29" s="1"/>
      <c r="B29" s="56"/>
      <c r="C29" s="56"/>
      <c r="D29" s="64"/>
    </row>
    <row r="30" spans="1:5" ht="15.75" x14ac:dyDescent="0.25">
      <c r="A30" s="1"/>
      <c r="B30" s="56"/>
      <c r="C30" s="56"/>
      <c r="D30" s="64"/>
    </row>
    <row r="31" spans="1:5" ht="15.75" x14ac:dyDescent="0.25">
      <c r="A31" s="1" t="s">
        <v>79</v>
      </c>
      <c r="B31" s="56" t="s">
        <v>80</v>
      </c>
      <c r="C31" s="56"/>
      <c r="D31" s="64"/>
    </row>
    <row r="32" spans="1:5" ht="15.75" x14ac:dyDescent="0.25">
      <c r="A32" s="1"/>
      <c r="B32" s="56" t="s">
        <v>81</v>
      </c>
      <c r="C32" s="56"/>
      <c r="D32" s="64"/>
    </row>
    <row r="33" spans="1:4" ht="15.75" x14ac:dyDescent="0.25">
      <c r="A33" s="1"/>
      <c r="B33" s="56" t="s">
        <v>82</v>
      </c>
      <c r="C33" s="56"/>
      <c r="D33" s="64"/>
    </row>
    <row r="34" spans="1:4" ht="15.75" x14ac:dyDescent="0.25">
      <c r="A34" s="1"/>
      <c r="B34" s="56"/>
      <c r="C34" s="56"/>
      <c r="D34" s="64"/>
    </row>
    <row r="35" spans="1:4" ht="15.75" x14ac:dyDescent="0.25">
      <c r="A35" s="1"/>
      <c r="B35" s="56"/>
      <c r="C35" s="56"/>
      <c r="D35" s="64"/>
    </row>
    <row r="36" spans="1:4" ht="15.75" x14ac:dyDescent="0.25">
      <c r="A36" s="1"/>
      <c r="B36" s="56" t="s">
        <v>83</v>
      </c>
      <c r="C36" s="56"/>
      <c r="D36" s="64"/>
    </row>
    <row r="37" spans="1:4" ht="15.75" x14ac:dyDescent="0.25">
      <c r="A37" s="1"/>
      <c r="B37" s="56"/>
      <c r="C37" s="56"/>
      <c r="D37" s="64"/>
    </row>
    <row r="38" spans="1:4" ht="15.75" x14ac:dyDescent="0.25">
      <c r="A38" s="1"/>
      <c r="B38" s="56"/>
      <c r="C38" s="56"/>
      <c r="D38" s="64"/>
    </row>
    <row r="39" spans="1:4" ht="15.75" x14ac:dyDescent="0.25">
      <c r="A39" s="1"/>
      <c r="B39" s="56"/>
      <c r="C39" s="56"/>
      <c r="D39" s="64"/>
    </row>
    <row r="40" spans="1:4" ht="15.75" x14ac:dyDescent="0.25">
      <c r="A40" s="1"/>
      <c r="B40" s="56"/>
      <c r="C40" s="56"/>
      <c r="D40" s="64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2024-02-26T08:54:28Z</dcterms:modified>
</cp:coreProperties>
</file>